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tomek\Desktop\tensile-tester\"/>
    </mc:Choice>
  </mc:AlternateContent>
  <xr:revisionPtr revIDLastSave="0" documentId="13_ncr:1_{C319CB5B-D959-4A13-B6EF-EC2AB8FA28BB}" xr6:coauthVersionLast="47" xr6:coauthVersionMax="47" xr10:uidLastSave="{00000000-0000-0000-0000-000000000000}"/>
  <bookViews>
    <workbookView xWindow="-120" yWindow="-120" windowWidth="29040" windowHeight="17640" activeTab="5" xr2:uid="{81EA39CF-4060-4AAC-868F-B95EAB252377}"/>
  </bookViews>
  <sheets>
    <sheet name="BOM" sheetId="2" r:id="rId1"/>
    <sheet name="CALCS" sheetId="1" r:id="rId2"/>
    <sheet name="NEMA17" sheetId="6" r:id="rId3"/>
    <sheet name="SFU1204+Hardware" sheetId="3" r:id="rId4"/>
    <sheet name="Load cell" sheetId="4" r:id="rId5"/>
    <sheet name="Limit switches" sheetId="7" r:id="rId6"/>
    <sheet name="Sheet1" sheetId="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6" i="1" l="1"/>
  <c r="C27" i="1" s="1"/>
  <c r="C13" i="1"/>
  <c r="F8" i="2"/>
  <c r="F7" i="2"/>
  <c r="F6" i="2"/>
  <c r="F5" i="2"/>
  <c r="C4" i="1"/>
  <c r="D32" i="1" l="1"/>
  <c r="C32" i="1"/>
  <c r="C14" i="1"/>
  <c r="C15" i="1" s="1"/>
  <c r="C8" i="1"/>
  <c r="F18" i="2"/>
</calcChain>
</file>

<file path=xl/sharedStrings.xml><?xml version="1.0" encoding="utf-8"?>
<sst xmlns="http://schemas.openxmlformats.org/spreadsheetml/2006/main" count="45" uniqueCount="41">
  <si>
    <t>Nm</t>
  </si>
  <si>
    <t>m</t>
  </si>
  <si>
    <t>rpm</t>
  </si>
  <si>
    <t>N</t>
  </si>
  <si>
    <t>kg</t>
  </si>
  <si>
    <t>lb</t>
  </si>
  <si>
    <t>Limit holding force</t>
  </si>
  <si>
    <t>-</t>
  </si>
  <si>
    <t>Link to stepper</t>
  </si>
  <si>
    <t>Max speed</t>
  </si>
  <si>
    <t>mm/s</t>
  </si>
  <si>
    <t>qty</t>
  </si>
  <si>
    <t>subtotal</t>
  </si>
  <si>
    <t>total</t>
  </si>
  <si>
    <t>TOTAL</t>
  </si>
  <si>
    <t>Gear Ratio</t>
  </si>
  <si>
    <t>https://www.amazon.com/HiLetgo-KW12-3-Roller-Switch-Normally/dp/B07X142VGC</t>
  </si>
  <si>
    <t>Limit switches</t>
  </si>
  <si>
    <t>Geared Torque</t>
  </si>
  <si>
    <t>Max motor RPM</t>
  </si>
  <si>
    <t>https://www.amazon.com/dp/B00QEUFRXK?psc=1&amp;smid=AWQBCGWISS7BL</t>
  </si>
  <si>
    <t>Lead pitch</t>
  </si>
  <si>
    <t>Stepper efficiency</t>
  </si>
  <si>
    <t>E</t>
  </si>
  <si>
    <t>Pa</t>
  </si>
  <si>
    <t>L</t>
  </si>
  <si>
    <t>D</t>
  </si>
  <si>
    <t>I</t>
  </si>
  <si>
    <t>m^4</t>
  </si>
  <si>
    <t>k</t>
  </si>
  <si>
    <t>fix-fix</t>
  </si>
  <si>
    <t>free-free</t>
  </si>
  <si>
    <t>Pcr</t>
  </si>
  <si>
    <t>Screw, Stepper and Gearbox sizing</t>
  </si>
  <si>
    <t>Single stepper</t>
  </si>
  <si>
    <t>Buckling load check (SFU1204)</t>
  </si>
  <si>
    <t>https://www.amazon.com/ANWOK-SFU1204-Machining-BallScrew-Supportsfor/dp/B09BR414X7/?th=1</t>
  </si>
  <si>
    <t>400mm SFU1204 set</t>
  </si>
  <si>
    <t>NEMA17 Stepper + 19:1 Gearbox</t>
  </si>
  <si>
    <t>500kg load cell</t>
  </si>
  <si>
    <t>https://www.amazon.com/STCELLS-Pressure-Portable-Weighting-Weighing%EF%BC%88M12/dp/B0CXHPSFTL?crid=HHQ0OKF7TZTI&amp;dib=eyJ2IjoiMSJ9.8WBU0nOevhuFBwSQYwnZQiU-SgF9gGNr3GRUYwfaWMDs2b9LMCT0Nk3hOvEb1KqGV4biaJhCnSEl0l-K0yb6URYAkOcj0C8M4gtgFDGS93VEcptzAGZBW6uCAP6z93FaQby017NS2MEfY9XsScN4dTDwuDQ4BaWFIZLd-FFikunm7oDBw6nBgatTdE-0PS19iOi_xbY2aVjsAr7KDw48_7woqEPapKiBgFuhycHFibDX-FdRijTXujM8L6ZCpCZdYRUsUzijd5SlH1NgTVx2L7o_Hg32ld2UfwDXxHS3444.dnMuLKLaHXg9ieCfDLHnTwa2BPLOc8h7AnGQelWq2tA&amp;dib_tag=se&amp;keywords=500kg%2Bload%2Bcell&amp;qid=1764912222&amp;s=industrial&amp;sprefix=500kg%2Bload%2Bcell%2Cindustrial%2C167&amp;sr=1-3&amp;th=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</si>
</sst>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_(* #,##0_);_(* \(#,##0\);_(* &quot;-&quot;??_);_(@_)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</cellStyleXfs>
  <cellXfs count="9">
    <xf numFmtId="0" fontId="0" fillId="0" borderId="0" xfId="0"/>
    <xf numFmtId="0" fontId="0" fillId="0" borderId="0" xfId="0" quotePrefix="1"/>
    <xf numFmtId="164" fontId="0" fillId="0" borderId="0" xfId="1" applyNumberFormat="1" applyFont="1"/>
    <xf numFmtId="0" fontId="0" fillId="0" borderId="0" xfId="2" applyNumberFormat="1" applyFont="1" applyAlignment="1"/>
    <xf numFmtId="0" fontId="2" fillId="0" borderId="0" xfId="3"/>
    <xf numFmtId="43" fontId="0" fillId="0" borderId="0" xfId="0" applyNumberFormat="1"/>
    <xf numFmtId="11" fontId="0" fillId="0" borderId="0" xfId="0" applyNumberFormat="1"/>
    <xf numFmtId="1" fontId="0" fillId="0" borderId="0" xfId="0" applyNumberFormat="1"/>
    <xf numFmtId="0" fontId="3" fillId="0" borderId="0" xfId="0" applyFont="1"/>
  </cellXfs>
  <cellStyles count="4">
    <cellStyle name="Comma" xfId="1" builtinId="3"/>
    <cellStyle name="Hyperlink" xfId="3" builtinId="8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jpeg"/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209549</xdr:colOff>
      <xdr:row>2</xdr:row>
      <xdr:rowOff>76199</xdr:rowOff>
    </xdr:from>
    <xdr:to>
      <xdr:col>24</xdr:col>
      <xdr:colOff>19050</xdr:colOff>
      <xdr:row>36</xdr:row>
      <xdr:rowOff>103032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CC97C68-7B79-C8CF-F847-FAFF3DFFD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67524" y="266699"/>
          <a:ext cx="8343901" cy="6503833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12</xdr:row>
      <xdr:rowOff>76200</xdr:rowOff>
    </xdr:from>
    <xdr:to>
      <xdr:col>26</xdr:col>
      <xdr:colOff>465696</xdr:colOff>
      <xdr:row>24</xdr:row>
      <xdr:rowOff>14977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6338B3-B72A-430F-A8D8-06BEDAECF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06150" y="2171700"/>
          <a:ext cx="5771121" cy="22247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16</xdr:col>
      <xdr:colOff>495300</xdr:colOff>
      <xdr:row>25</xdr:row>
      <xdr:rowOff>0</xdr:rowOff>
    </xdr:to>
    <xdr:pic>
      <xdr:nvPicPr>
        <xdr:cNvPr id="2" name="Picture 1" descr="vertical plotter -wiring the tb6600 - Programming - Arduino Forum">
          <a:extLst>
            <a:ext uri="{FF2B5EF4-FFF2-40B4-BE49-F238E27FC236}">
              <a16:creationId xmlns:a16="http://schemas.microsoft.com/office/drawing/2014/main" id="{83FF9138-F8CD-10A9-0B07-11B769B54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0"/>
          <a:ext cx="5981700" cy="476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190499</xdr:rowOff>
    </xdr:from>
    <xdr:to>
      <xdr:col>13</xdr:col>
      <xdr:colOff>142875</xdr:colOff>
      <xdr:row>39</xdr:row>
      <xdr:rowOff>61038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2EE7B0-EC75-60ED-724B-8782389577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499"/>
          <a:ext cx="8067675" cy="27280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5</xdr:col>
      <xdr:colOff>514351</xdr:colOff>
      <xdr:row>17</xdr:row>
      <xdr:rowOff>51373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A27B5A-BE8F-1B37-6AC2-F0EA38CC1D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90500"/>
          <a:ext cx="3562350" cy="3099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371475</xdr:colOff>
      <xdr:row>0</xdr:row>
      <xdr:rowOff>0</xdr:rowOff>
    </xdr:from>
    <xdr:to>
      <xdr:col>22</xdr:col>
      <xdr:colOff>545421</xdr:colOff>
      <xdr:row>22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AA2D79-612D-7A34-7340-36EEEC04D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6675" y="0"/>
          <a:ext cx="6269946" cy="4191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22</xdr:row>
      <xdr:rowOff>57150</xdr:rowOff>
    </xdr:from>
    <xdr:to>
      <xdr:col>21</xdr:col>
      <xdr:colOff>363981</xdr:colOff>
      <xdr:row>44</xdr:row>
      <xdr:rowOff>58134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250D82-63A7-4412-BAB1-B9F28FAA4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00975" y="4248150"/>
          <a:ext cx="5364606" cy="4191984"/>
        </a:xfrm>
        <a:prstGeom prst="rect">
          <a:avLst/>
        </a:prstGeom>
      </xdr:spPr>
    </xdr:pic>
    <xdr:clientData/>
  </xdr:twoCellAnchor>
  <xdr:twoCellAnchor editAs="oneCell">
    <xdr:from>
      <xdr:col>22</xdr:col>
      <xdr:colOff>104775</xdr:colOff>
      <xdr:row>22</xdr:row>
      <xdr:rowOff>95250</xdr:rowOff>
    </xdr:from>
    <xdr:to>
      <xdr:col>28</xdr:col>
      <xdr:colOff>295812</xdr:colOff>
      <xdr:row>40</xdr:row>
      <xdr:rowOff>95729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DA5568A-95D6-1485-EA89-74D501209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5975" y="4286250"/>
          <a:ext cx="3848637" cy="34294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8</xdr:col>
      <xdr:colOff>448994</xdr:colOff>
      <xdr:row>23</xdr:row>
      <xdr:rowOff>114301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AFDC19-F9F9-F87B-DA5C-8090C9F67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"/>
          <a:ext cx="5325794" cy="4495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28575</xdr:rowOff>
    </xdr:from>
    <xdr:to>
      <xdr:col>11</xdr:col>
      <xdr:colOff>57150</xdr:colOff>
      <xdr:row>41</xdr:row>
      <xdr:rowOff>176440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CA9292-0C25-47CC-AE7F-9C45875FC78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9327"/>
        <a:stretch>
          <a:fillRect/>
        </a:stretch>
      </xdr:blipFill>
      <xdr:spPr bwMode="auto">
        <a:xfrm>
          <a:off x="0" y="4410075"/>
          <a:ext cx="6762750" cy="3576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295274</xdr:colOff>
      <xdr:row>22</xdr:row>
      <xdr:rowOff>78203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E296B2-327B-819D-A61F-C1601FA0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52874" cy="426920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12</xdr:col>
      <xdr:colOff>361975</xdr:colOff>
      <xdr:row>19</xdr:row>
      <xdr:rowOff>76227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7AFE31C-56B1-ADD9-A437-0FE4A980D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67200" y="0"/>
          <a:ext cx="3409975" cy="3695727"/>
        </a:xfrm>
        <a:prstGeom prst="rect">
          <a:avLst/>
        </a:prstGeom>
      </xdr:spPr>
    </xdr:pic>
    <xdr:clientData/>
  </xdr:twoCellAnchor>
  <xdr:twoCellAnchor editAs="oneCell">
    <xdr:from>
      <xdr:col>12</xdr:col>
      <xdr:colOff>257175</xdr:colOff>
      <xdr:row>0</xdr:row>
      <xdr:rowOff>0</xdr:rowOff>
    </xdr:from>
    <xdr:to>
      <xdr:col>22</xdr:col>
      <xdr:colOff>9525</xdr:colOff>
      <xdr:row>21</xdr:row>
      <xdr:rowOff>180280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D86B0AC-F463-1961-CB11-006D99725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72375" y="0"/>
          <a:ext cx="5848350" cy="4180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21</xdr:col>
      <xdr:colOff>290326</xdr:colOff>
      <xdr:row>37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C6BC78-7876-601F-E455-1918807A1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572000"/>
          <a:ext cx="13091926" cy="262890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190499</xdr:colOff>
      <xdr:row>0</xdr:row>
      <xdr:rowOff>38099</xdr:rowOff>
    </xdr:from>
    <xdr:to>
      <xdr:col>28</xdr:col>
      <xdr:colOff>485774</xdr:colOff>
      <xdr:row>14</xdr:row>
      <xdr:rowOff>42477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A6CD195-1C1C-0569-9FC2-79E4DF9BE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601699" y="38099"/>
          <a:ext cx="3952875" cy="267137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513003</xdr:colOff>
      <xdr:row>12</xdr:row>
      <xdr:rowOff>28575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6C9783-DF6D-ADAC-250B-EA3CE8C9F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170603" cy="2314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19</xdr:col>
      <xdr:colOff>476250</xdr:colOff>
      <xdr:row>40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6E0F00-E3EA-6BD2-C3CB-0217216C8E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0"/>
          <a:ext cx="7791450" cy="779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hyperlink" Target="https://www.amazon.com/ANWOK-SFU1204-Machining-BallScrew-Supportsfor/dp/B09BR414X7/?th=1" TargetMode="External"/><Relationship Id="rId1" Type="http://schemas.openxmlformats.org/officeDocument/2006/relationships/hyperlink" Target="https://www.amazon.com/HiLetgo-KW12-3-Roller-Switch-Normally/dp/B07X142VGC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amazon.com/dp/B00QEUFRXK?psc=1&amp;smid=AWQBCGWISS7BL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63387-77C3-40B2-8FA1-237173BA8227}">
  <dimension ref="C4:I18"/>
  <sheetViews>
    <sheetView zoomScale="124" zoomScaleNormal="124" workbookViewId="0">
      <selection activeCell="I5" sqref="I5"/>
    </sheetView>
  </sheetViews>
  <sheetFormatPr defaultRowHeight="15" x14ac:dyDescent="0.25"/>
  <cols>
    <col min="3" max="3" width="35.7109375" customWidth="1"/>
  </cols>
  <sheetData>
    <row r="4" spans="3:9" x14ac:dyDescent="0.25">
      <c r="D4" t="s">
        <v>12</v>
      </c>
      <c r="E4" t="s">
        <v>11</v>
      </c>
      <c r="F4" t="s">
        <v>13</v>
      </c>
    </row>
    <row r="5" spans="3:9" x14ac:dyDescent="0.25">
      <c r="C5" t="s">
        <v>39</v>
      </c>
      <c r="D5">
        <v>35.9</v>
      </c>
      <c r="E5">
        <v>1</v>
      </c>
      <c r="F5">
        <f t="shared" ref="F5:F8" si="0">E5*D5</f>
        <v>35.9</v>
      </c>
      <c r="I5" s="4" t="s">
        <v>40</v>
      </c>
    </row>
    <row r="6" spans="3:9" x14ac:dyDescent="0.25">
      <c r="C6" t="s">
        <v>38</v>
      </c>
      <c r="D6">
        <v>40.43</v>
      </c>
      <c r="E6">
        <v>2</v>
      </c>
      <c r="F6">
        <f t="shared" si="0"/>
        <v>80.86</v>
      </c>
      <c r="I6" s="4" t="s">
        <v>20</v>
      </c>
    </row>
    <row r="7" spans="3:9" x14ac:dyDescent="0.25">
      <c r="C7" t="s">
        <v>37</v>
      </c>
      <c r="D7">
        <v>35.020000000000003</v>
      </c>
      <c r="E7">
        <v>1</v>
      </c>
      <c r="F7">
        <f t="shared" si="0"/>
        <v>35.020000000000003</v>
      </c>
      <c r="I7" s="4" t="s">
        <v>36</v>
      </c>
    </row>
    <row r="8" spans="3:9" x14ac:dyDescent="0.25">
      <c r="C8" t="s">
        <v>17</v>
      </c>
      <c r="D8">
        <v>5.99</v>
      </c>
      <c r="E8">
        <v>1</v>
      </c>
      <c r="F8">
        <f t="shared" si="0"/>
        <v>5.99</v>
      </c>
      <c r="I8" s="4" t="s">
        <v>16</v>
      </c>
    </row>
    <row r="18" spans="5:6" x14ac:dyDescent="0.25">
      <c r="E18" t="s">
        <v>14</v>
      </c>
      <c r="F18">
        <f>SUM(F5:F17)</f>
        <v>157.77000000000001</v>
      </c>
    </row>
  </sheetData>
  <hyperlinks>
    <hyperlink ref="I8" r:id="rId1" xr:uid="{61F1A763-C517-4BF8-9889-F49E520FCE17}"/>
    <hyperlink ref="I7" r:id="rId2" xr:uid="{CB4419F2-72C9-4C94-91D9-87A0AA87BCB5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F7C4F9-4A6E-49D3-89BB-464B13C557F2}">
  <dimension ref="B3:E32"/>
  <sheetViews>
    <sheetView topLeftCell="A2" workbookViewId="0">
      <selection activeCell="C17" sqref="C17"/>
    </sheetView>
  </sheetViews>
  <sheetFormatPr defaultRowHeight="15" x14ac:dyDescent="0.25"/>
  <cols>
    <col min="2" max="2" width="17.5703125" customWidth="1"/>
    <col min="3" max="6" width="9.140625" customWidth="1"/>
  </cols>
  <sheetData>
    <row r="3" spans="2:4" x14ac:dyDescent="0.25">
      <c r="B3" s="8" t="s">
        <v>33</v>
      </c>
    </row>
    <row r="4" spans="2:4" x14ac:dyDescent="0.25">
      <c r="B4" t="s">
        <v>21</v>
      </c>
      <c r="C4">
        <f>4/1000</f>
        <v>4.0000000000000001E-3</v>
      </c>
      <c r="D4" t="s">
        <v>1</v>
      </c>
    </row>
    <row r="5" spans="2:4" x14ac:dyDescent="0.25">
      <c r="B5" t="s">
        <v>22</v>
      </c>
      <c r="C5" s="3">
        <v>0.81</v>
      </c>
      <c r="D5" s="1" t="s">
        <v>7</v>
      </c>
    </row>
    <row r="6" spans="2:4" x14ac:dyDescent="0.25">
      <c r="B6" t="s">
        <v>19</v>
      </c>
      <c r="C6">
        <v>500</v>
      </c>
      <c r="D6" t="s">
        <v>2</v>
      </c>
    </row>
    <row r="7" spans="2:4" x14ac:dyDescent="0.25">
      <c r="B7" t="s">
        <v>15</v>
      </c>
      <c r="C7">
        <v>19.190000000000001</v>
      </c>
    </row>
    <row r="8" spans="2:4" x14ac:dyDescent="0.25">
      <c r="B8" t="s">
        <v>9</v>
      </c>
      <c r="C8">
        <f>C6/60*C4*1000/C7</f>
        <v>1.7370158068438426</v>
      </c>
      <c r="D8" t="s">
        <v>10</v>
      </c>
    </row>
    <row r="11" spans="2:4" x14ac:dyDescent="0.25">
      <c r="B11" s="8" t="s">
        <v>34</v>
      </c>
    </row>
    <row r="12" spans="2:4" x14ac:dyDescent="0.25">
      <c r="B12" t="s">
        <v>18</v>
      </c>
      <c r="C12">
        <v>3</v>
      </c>
      <c r="D12" t="s">
        <v>0</v>
      </c>
    </row>
    <row r="13" spans="2:4" x14ac:dyDescent="0.25">
      <c r="B13" t="s">
        <v>6</v>
      </c>
      <c r="C13" s="2">
        <f>C12*2*PI()*$C$5/$C$4</f>
        <v>3817.0350741115985</v>
      </c>
      <c r="D13" t="s">
        <v>3</v>
      </c>
    </row>
    <row r="14" spans="2:4" x14ac:dyDescent="0.25">
      <c r="C14" s="2">
        <f>C13/9.81</f>
        <v>389.09633782992847</v>
      </c>
      <c r="D14" t="s">
        <v>4</v>
      </c>
    </row>
    <row r="15" spans="2:4" x14ac:dyDescent="0.25">
      <c r="C15" s="2">
        <f>C14*2.205</f>
        <v>857.95742491499232</v>
      </c>
      <c r="D15" t="s">
        <v>5</v>
      </c>
    </row>
    <row r="17" spans="2:5" x14ac:dyDescent="0.25">
      <c r="B17" t="s">
        <v>8</v>
      </c>
      <c r="C17" s="4" t="s">
        <v>20</v>
      </c>
    </row>
    <row r="19" spans="2:5" x14ac:dyDescent="0.25">
      <c r="E19" s="5"/>
    </row>
    <row r="22" spans="2:5" x14ac:dyDescent="0.25">
      <c r="B22" s="8" t="s">
        <v>35</v>
      </c>
    </row>
    <row r="24" spans="2:5" x14ac:dyDescent="0.25">
      <c r="B24" t="s">
        <v>23</v>
      </c>
      <c r="C24" s="6">
        <v>200000000000</v>
      </c>
      <c r="D24" t="s">
        <v>24</v>
      </c>
    </row>
    <row r="25" spans="2:5" x14ac:dyDescent="0.25">
      <c r="B25" t="s">
        <v>25</v>
      </c>
      <c r="C25">
        <v>0.35</v>
      </c>
      <c r="D25" t="s">
        <v>1</v>
      </c>
    </row>
    <row r="26" spans="2:5" x14ac:dyDescent="0.25">
      <c r="B26" t="s">
        <v>26</v>
      </c>
      <c r="C26">
        <f>8/1000</f>
        <v>8.0000000000000002E-3</v>
      </c>
      <c r="D26" t="s">
        <v>1</v>
      </c>
    </row>
    <row r="27" spans="2:5" x14ac:dyDescent="0.25">
      <c r="B27" t="s">
        <v>27</v>
      </c>
      <c r="C27">
        <f>PI()/4*(C26/2)^4</f>
        <v>2.0106192982974676E-10</v>
      </c>
      <c r="D27" t="s">
        <v>28</v>
      </c>
    </row>
    <row r="30" spans="2:5" x14ac:dyDescent="0.25">
      <c r="C30" t="s">
        <v>30</v>
      </c>
      <c r="D30" t="s">
        <v>31</v>
      </c>
    </row>
    <row r="31" spans="2:5" x14ac:dyDescent="0.25">
      <c r="B31" t="s">
        <v>29</v>
      </c>
      <c r="C31">
        <v>0.5</v>
      </c>
      <c r="D31">
        <v>1</v>
      </c>
    </row>
    <row r="32" spans="2:5" x14ac:dyDescent="0.25">
      <c r="B32" t="s">
        <v>32</v>
      </c>
      <c r="C32" s="7">
        <f>PI()^2*$C$24*$C$27/(C31*$C$25)^2</f>
        <v>12959.358090051845</v>
      </c>
      <c r="D32" s="7">
        <f>PI()^2*$C$24*$C$27/(D31*$C$25)^2</f>
        <v>3239.8395225129611</v>
      </c>
      <c r="E32" t="s">
        <v>3</v>
      </c>
    </row>
  </sheetData>
  <hyperlinks>
    <hyperlink ref="C17" r:id="rId1" xr:uid="{432CF470-F77C-49F2-A4B0-37D1C2EDB353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FB6BF-7DF0-4811-ACB8-80A3E494E2B2}">
  <dimension ref="A1"/>
  <sheetViews>
    <sheetView workbookViewId="0">
      <selection activeCell="T13" sqref="T1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3D8DBE-B59E-45E0-ACC4-81B1459A9643}">
  <dimension ref="A1"/>
  <sheetViews>
    <sheetView zoomScaleNormal="100" workbookViewId="0">
      <selection activeCell="Q50" sqref="Q5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3978D-40B5-4D78-9753-2C887EB4B58C}">
  <dimension ref="A1"/>
  <sheetViews>
    <sheetView showGridLines="0" zoomScaleNormal="100" workbookViewId="0">
      <selection activeCell="Z21" sqref="Z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957DA-D15C-4636-962D-6FC55143B58A}">
  <dimension ref="A1"/>
  <sheetViews>
    <sheetView tabSelected="1" workbookViewId="0">
      <selection activeCell="E20" sqref="E2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FC179-AEBC-419A-A9C1-E76B3469F9BC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BOM</vt:lpstr>
      <vt:lpstr>CALCS</vt:lpstr>
      <vt:lpstr>NEMA17</vt:lpstr>
      <vt:lpstr>SFU1204+Hardware</vt:lpstr>
      <vt:lpstr>Load cell</vt:lpstr>
      <vt:lpstr>Limit switches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Tomek Poryzala</dc:creator>
  <cp:lastModifiedBy>Tomek Poryzala</cp:lastModifiedBy>
  <dcterms:created xsi:type="dcterms:W3CDTF">2025-11-22T05:46:50Z</dcterms:created>
  <dcterms:modified xsi:type="dcterms:W3CDTF">2025-12-05T06:45:57Z</dcterms:modified>
</cp:coreProperties>
</file>